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b">'Sheet1'!$B$4</definedName>
    <definedName name="Fw">'Sheet1'!$B$11:$K$11</definedName>
    <definedName name="h">'Sheet1'!$B$5</definedName>
    <definedName name="mu">'Sheet1'!$E$5</definedName>
    <definedName name="Wf">'Sheet1'!$B$13:$K$13</definedName>
    <definedName name="Wfint">'Sheet1'!$K$3</definedName>
    <definedName name="wr">'Sheet1'!$B$20:$K$20</definedName>
    <definedName name="wrint">'Sheet1'!$K$4</definedName>
    <definedName name="wt">'Sheet1'!$B$12:$K$12</definedName>
    <definedName name="wtr">'Sheet1'!$B$19:$K$19</definedName>
  </definedNames>
  <calcPr fullCalcOnLoad="1"/>
</workbook>
</file>

<file path=xl/sharedStrings.xml><?xml version="1.0" encoding="utf-8"?>
<sst xmlns="http://schemas.openxmlformats.org/spreadsheetml/2006/main" count="32" uniqueCount="31">
  <si>
    <t>Rf    [%]</t>
  </si>
  <si>
    <t>Rr    [%]</t>
  </si>
  <si>
    <t>m     [kg]</t>
  </si>
  <si>
    <t>b     [m]</t>
  </si>
  <si>
    <t>h     [m]</t>
  </si>
  <si>
    <t>Te    [Nm]</t>
  </si>
  <si>
    <t>ig</t>
  </si>
  <si>
    <t>if</t>
  </si>
  <si>
    <t>Eta</t>
  </si>
  <si>
    <t>mu</t>
  </si>
  <si>
    <t>g  [m/s.s]</t>
  </si>
  <si>
    <t>x</t>
  </si>
  <si>
    <t>y</t>
  </si>
  <si>
    <t>Rw  [m]</t>
  </si>
  <si>
    <t>Fw max [N]</t>
  </si>
  <si>
    <t xml:space="preserve">Interval </t>
  </si>
  <si>
    <t>FWD</t>
  </si>
  <si>
    <t>Wf     [N]</t>
  </si>
  <si>
    <t>Wf int   [N]</t>
  </si>
  <si>
    <t>Wr int   [N]</t>
  </si>
  <si>
    <t>W         [N]</t>
  </si>
  <si>
    <t>RWD</t>
  </si>
  <si>
    <t>Fwr    [N]</t>
  </si>
  <si>
    <t>Fwf     [N]</t>
  </si>
  <si>
    <t>wtf      [N]</t>
  </si>
  <si>
    <t>wtr     [N]</t>
  </si>
  <si>
    <t>Wr    [N]</t>
  </si>
  <si>
    <t>Addh. Ff. [N]</t>
  </si>
  <si>
    <t>Addh. Fr. [N]</t>
  </si>
  <si>
    <t>* The intersection of the adhesion force and/or flip over lines with wheel force will indicate if the car will slip or flip over or not.</t>
  </si>
  <si>
    <t>* The first line to intersect with wheel force indicate the occurance of slip or flip over and it occures at Fw of the intersection.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</si>
</sst>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1.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/>
      <protection locked="0"/>
    </xf>
    <xf numFmtId="2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2" fontId="0" fillId="5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1" fontId="0" fillId="0" borderId="1" xfId="0" applyNumberFormat="1" applyBorder="1" applyAlignment="1">
      <alignment/>
    </xf>
    <xf numFmtId="1" fontId="0" fillId="5" borderId="1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Fw (Front) vs. Adhesion Force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Wheel Force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Sheet1!$B$10:$K$10</c:f>
              <c:numCache/>
            </c:numRef>
          </c:xVal>
          <c:yVal>
            <c:numRef>
              <c:f>Sheet1!$B$11:$K$11</c:f>
              <c:numCache/>
            </c:numRef>
          </c:yVal>
          <c:smooth val="1"/>
        </c:ser>
        <c:ser>
          <c:idx val="1"/>
          <c:order val="1"/>
          <c:tx>
            <c:v>Adhesion Force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Sheet1!$B$10:$K$10</c:f>
              <c:numCache/>
            </c:numRef>
          </c:xVal>
          <c:yVal>
            <c:numRef>
              <c:f>Sheet1!$B$14:$K$14</c:f>
              <c:numCache/>
            </c:numRef>
          </c:yVal>
          <c:smooth val="1"/>
        </c:ser>
        <c:ser>
          <c:idx val="2"/>
          <c:order val="2"/>
          <c:tx>
            <c:v>Flip over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Sheet1!$B$10:$K$10</c:f>
              <c:numCache/>
            </c:numRef>
          </c:xVal>
          <c:yVal>
            <c:numRef>
              <c:f>Sheet1!$B$13:$K$13</c:f>
              <c:numCache/>
            </c:numRef>
          </c:yVal>
          <c:smooth val="1"/>
        </c:ser>
        <c:axId val="8661268"/>
        <c:axId val="10842549"/>
      </c:scatterChart>
      <c:valAx>
        <c:axId val="8661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42549"/>
        <c:crosses val="autoZero"/>
        <c:crossBetween val="midCat"/>
        <c:dispUnits/>
      </c:valAx>
      <c:valAx>
        <c:axId val="10842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Force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612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Fw (Rear) vs. Adhesion Force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Wheel Force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Sheet1!$B$17:$K$17</c:f>
              <c:numCache/>
            </c:numRef>
          </c:xVal>
          <c:yVal>
            <c:numRef>
              <c:f>Sheet1!$B$18:$K$18</c:f>
              <c:numCache/>
            </c:numRef>
          </c:yVal>
          <c:smooth val="1"/>
        </c:ser>
        <c:ser>
          <c:idx val="1"/>
          <c:order val="1"/>
          <c:tx>
            <c:v>Adhesion Force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Sheet1!$B$17:$K$17</c:f>
              <c:numCache/>
            </c:numRef>
          </c:xVal>
          <c:yVal>
            <c:numRef>
              <c:f>Sheet1!$B$21:$K$21</c:f>
              <c:numCache/>
            </c:numRef>
          </c:yVal>
          <c:smooth val="1"/>
        </c:ser>
        <c:ser>
          <c:idx val="2"/>
          <c:order val="2"/>
          <c:tx>
            <c:v>Flip Over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Sheet1!$B$17:$K$17</c:f>
              <c:numCache/>
            </c:numRef>
          </c:xVal>
          <c:yVal>
            <c:numRef>
              <c:f>Sheet1!$B$13:$K$13</c:f>
              <c:numCache/>
            </c:numRef>
          </c:yVal>
          <c:smooth val="1"/>
        </c:ser>
        <c:axId val="30474078"/>
        <c:axId val="5831247"/>
      </c:scatterChart>
      <c:valAx>
        <c:axId val="30474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1247"/>
        <c:crosses val="autoZero"/>
        <c:crossBetween val="midCat"/>
        <c:dispUnits/>
      </c:valAx>
      <c:valAx>
        <c:axId val="5831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Force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740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5</xdr:col>
      <xdr:colOff>257175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295400"/>
        <a:ext cx="34671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8</xdr:row>
      <xdr:rowOff>0</xdr:rowOff>
    </xdr:from>
    <xdr:to>
      <xdr:col>11</xdr:col>
      <xdr:colOff>38100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3467100" y="1295400"/>
        <a:ext cx="34956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B1" sqref="B1"/>
    </sheetView>
  </sheetViews>
  <sheetFormatPr defaultColWidth="9.140625" defaultRowHeight="12.75"/>
  <cols>
    <col min="1" max="1" width="11.57421875" style="0" bestFit="1" customWidth="1"/>
    <col min="10" max="10" width="10.00390625" style="0" bestFit="1" customWidth="1"/>
  </cols>
  <sheetData>
    <row r="1" spans="1:11" ht="12.75">
      <c r="A1" s="1" t="s">
        <v>2</v>
      </c>
      <c r="B1" s="3">
        <v>2000</v>
      </c>
      <c r="D1" s="1" t="s">
        <v>5</v>
      </c>
      <c r="E1" s="3">
        <v>200</v>
      </c>
      <c r="G1" s="1" t="s">
        <v>10</v>
      </c>
      <c r="H1" s="6">
        <v>9.81</v>
      </c>
      <c r="J1" s="1" t="s">
        <v>13</v>
      </c>
      <c r="K1" s="3">
        <v>0.3</v>
      </c>
    </row>
    <row r="2" spans="1:5" ht="12.75">
      <c r="A2" s="1" t="s">
        <v>0</v>
      </c>
      <c r="B2" s="4">
        <v>0.6</v>
      </c>
      <c r="D2" s="1" t="s">
        <v>6</v>
      </c>
      <c r="E2" s="3">
        <v>3.6</v>
      </c>
    </row>
    <row r="3" spans="1:11" ht="12.75">
      <c r="A3" s="1" t="s">
        <v>1</v>
      </c>
      <c r="B3" s="5">
        <f>1-B2</f>
        <v>0.4</v>
      </c>
      <c r="D3" s="1" t="s">
        <v>7</v>
      </c>
      <c r="E3" s="3">
        <v>3.75</v>
      </c>
      <c r="G3" s="1" t="s">
        <v>11</v>
      </c>
      <c r="H3" s="7">
        <f>B3*B4</f>
        <v>0.6400000000000001</v>
      </c>
      <c r="J3" s="1" t="s">
        <v>18</v>
      </c>
      <c r="K3" s="10">
        <f>B1*H1*B2</f>
        <v>11772</v>
      </c>
    </row>
    <row r="4" spans="1:11" ht="12.75">
      <c r="A4" s="1" t="s">
        <v>3</v>
      </c>
      <c r="B4" s="3">
        <v>1.6</v>
      </c>
      <c r="D4" s="1" t="s">
        <v>8</v>
      </c>
      <c r="E4" s="3">
        <v>0.9</v>
      </c>
      <c r="G4" s="1" t="s">
        <v>12</v>
      </c>
      <c r="H4" s="7">
        <f>B4-H3</f>
        <v>0.96</v>
      </c>
      <c r="J4" s="1" t="s">
        <v>19</v>
      </c>
      <c r="K4" s="10">
        <f>B1*H1*B3</f>
        <v>7848</v>
      </c>
    </row>
    <row r="5" spans="1:11" ht="12.75">
      <c r="A5" s="1" t="s">
        <v>4</v>
      </c>
      <c r="B5" s="3">
        <v>0.6</v>
      </c>
      <c r="D5" s="2" t="s">
        <v>9</v>
      </c>
      <c r="E5" s="3">
        <v>0.8</v>
      </c>
      <c r="J5" s="2" t="s">
        <v>20</v>
      </c>
      <c r="K5" s="10">
        <f>K3+K4</f>
        <v>19620</v>
      </c>
    </row>
    <row r="7" spans="1:2" ht="12.75">
      <c r="A7" s="1" t="s">
        <v>14</v>
      </c>
      <c r="B7" s="8">
        <f>(E1*E2*E3*E4)/K1</f>
        <v>8100</v>
      </c>
    </row>
    <row r="9" spans="1:11" ht="12.75">
      <c r="A9" s="11" t="s">
        <v>16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2.75">
      <c r="A10" s="1" t="s">
        <v>15</v>
      </c>
      <c r="B10" s="1">
        <v>0</v>
      </c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  <c r="K10" s="1">
        <v>9</v>
      </c>
    </row>
    <row r="11" spans="1:11" ht="12.75">
      <c r="A11" s="1" t="s">
        <v>23</v>
      </c>
      <c r="B11" s="1">
        <v>0</v>
      </c>
      <c r="C11" s="1">
        <f>B7*1/9</f>
        <v>900</v>
      </c>
      <c r="D11" s="1">
        <f>B7*2/9</f>
        <v>1800</v>
      </c>
      <c r="E11" s="1">
        <f>B7*3/9</f>
        <v>2700</v>
      </c>
      <c r="F11" s="1">
        <f>B7*4/9</f>
        <v>3600</v>
      </c>
      <c r="G11" s="1">
        <f>B7*5/9</f>
        <v>4500</v>
      </c>
      <c r="H11" s="1">
        <f>B7*6/9</f>
        <v>5400</v>
      </c>
      <c r="I11" s="1">
        <f>B7*7/9</f>
        <v>6300</v>
      </c>
      <c r="J11" s="1">
        <f>B7*8/9</f>
        <v>7200</v>
      </c>
      <c r="K11" s="1">
        <f>B7*9/9</f>
        <v>8100</v>
      </c>
    </row>
    <row r="12" spans="1:11" ht="12.75">
      <c r="A12" s="1" t="s">
        <v>24</v>
      </c>
      <c r="B12" s="9">
        <f aca="true" t="shared" si="0" ref="B12:K12">Fw*h/b</f>
        <v>0</v>
      </c>
      <c r="C12" s="9">
        <f t="shared" si="0"/>
        <v>337.5</v>
      </c>
      <c r="D12" s="9">
        <f t="shared" si="0"/>
        <v>675</v>
      </c>
      <c r="E12" s="9">
        <f t="shared" si="0"/>
        <v>1012.5</v>
      </c>
      <c r="F12" s="9">
        <f t="shared" si="0"/>
        <v>1350</v>
      </c>
      <c r="G12" s="9">
        <f t="shared" si="0"/>
        <v>1687.5</v>
      </c>
      <c r="H12" s="9">
        <f t="shared" si="0"/>
        <v>2025</v>
      </c>
      <c r="I12" s="9">
        <f t="shared" si="0"/>
        <v>2362.5</v>
      </c>
      <c r="J12" s="9">
        <f t="shared" si="0"/>
        <v>2700</v>
      </c>
      <c r="K12" s="9">
        <f t="shared" si="0"/>
        <v>3037.5</v>
      </c>
    </row>
    <row r="13" spans="1:11" ht="12.75">
      <c r="A13" s="1" t="s">
        <v>17</v>
      </c>
      <c r="B13" s="9">
        <f aca="true" t="shared" si="1" ref="B13:K13">Wfint-wt</f>
        <v>11772</v>
      </c>
      <c r="C13" s="9">
        <f t="shared" si="1"/>
        <v>11434.5</v>
      </c>
      <c r="D13" s="9">
        <f t="shared" si="1"/>
        <v>11097</v>
      </c>
      <c r="E13" s="9">
        <f t="shared" si="1"/>
        <v>10759.5</v>
      </c>
      <c r="F13" s="9">
        <f t="shared" si="1"/>
        <v>10422</v>
      </c>
      <c r="G13" s="9">
        <f t="shared" si="1"/>
        <v>10084.5</v>
      </c>
      <c r="H13" s="9">
        <f t="shared" si="1"/>
        <v>9747</v>
      </c>
      <c r="I13" s="9">
        <f t="shared" si="1"/>
        <v>9409.5</v>
      </c>
      <c r="J13" s="9">
        <f t="shared" si="1"/>
        <v>9072</v>
      </c>
      <c r="K13" s="9">
        <f t="shared" si="1"/>
        <v>8734.5</v>
      </c>
    </row>
    <row r="14" spans="1:11" ht="12.75">
      <c r="A14" s="1" t="s">
        <v>27</v>
      </c>
      <c r="B14" s="9">
        <f aca="true" t="shared" si="2" ref="B14:K14">Wf*mu</f>
        <v>9417.6</v>
      </c>
      <c r="C14" s="9">
        <f t="shared" si="2"/>
        <v>9147.6</v>
      </c>
      <c r="D14" s="9">
        <f t="shared" si="2"/>
        <v>8877.6</v>
      </c>
      <c r="E14" s="9">
        <f t="shared" si="2"/>
        <v>8607.6</v>
      </c>
      <c r="F14" s="9">
        <f t="shared" si="2"/>
        <v>8337.6</v>
      </c>
      <c r="G14" s="9">
        <f t="shared" si="2"/>
        <v>8067.6</v>
      </c>
      <c r="H14" s="9">
        <f t="shared" si="2"/>
        <v>7797.6</v>
      </c>
      <c r="I14" s="9">
        <f t="shared" si="2"/>
        <v>7527.6</v>
      </c>
      <c r="J14" s="9">
        <f t="shared" si="2"/>
        <v>7257.6</v>
      </c>
      <c r="K14" s="9">
        <f t="shared" si="2"/>
        <v>6987.6</v>
      </c>
    </row>
    <row r="16" spans="1:11" ht="12.75">
      <c r="A16" s="12" t="s">
        <v>21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.75">
      <c r="A17" s="1" t="s">
        <v>15</v>
      </c>
      <c r="B17" s="1">
        <v>0</v>
      </c>
      <c r="C17" s="1">
        <v>1</v>
      </c>
      <c r="D17" s="1">
        <v>2</v>
      </c>
      <c r="E17" s="1">
        <v>3</v>
      </c>
      <c r="F17" s="1">
        <v>4</v>
      </c>
      <c r="G17" s="1">
        <v>5</v>
      </c>
      <c r="H17" s="1">
        <v>6</v>
      </c>
      <c r="I17" s="1">
        <v>7</v>
      </c>
      <c r="J17" s="1">
        <v>8</v>
      </c>
      <c r="K17" s="1">
        <v>9</v>
      </c>
    </row>
    <row r="18" spans="1:11" ht="12.75">
      <c r="A18" s="1" t="s">
        <v>22</v>
      </c>
      <c r="B18" s="9">
        <v>0</v>
      </c>
      <c r="C18" s="9">
        <f>B7*1/9</f>
        <v>900</v>
      </c>
      <c r="D18" s="9">
        <f>B7*2/9</f>
        <v>1800</v>
      </c>
      <c r="E18" s="9">
        <f>B7*3/9</f>
        <v>2700</v>
      </c>
      <c r="F18" s="9">
        <f>B7*4/9</f>
        <v>3600</v>
      </c>
      <c r="G18" s="9">
        <f>B7*5/9</f>
        <v>4500</v>
      </c>
      <c r="H18" s="9">
        <f>B7*6/9</f>
        <v>5400</v>
      </c>
      <c r="I18" s="9">
        <f>B7*7/9</f>
        <v>6300</v>
      </c>
      <c r="J18" s="9">
        <f>B7*8/9</f>
        <v>7200</v>
      </c>
      <c r="K18" s="9">
        <f>B7*9/9</f>
        <v>8100</v>
      </c>
    </row>
    <row r="19" spans="1:11" ht="12.75">
      <c r="A19" s="1" t="s">
        <v>25</v>
      </c>
      <c r="B19" s="9">
        <f aca="true" t="shared" si="3" ref="B19:K19">Fw*h/b</f>
        <v>0</v>
      </c>
      <c r="C19" s="9">
        <f t="shared" si="3"/>
        <v>337.5</v>
      </c>
      <c r="D19" s="9">
        <f t="shared" si="3"/>
        <v>675</v>
      </c>
      <c r="E19" s="9">
        <f t="shared" si="3"/>
        <v>1012.5</v>
      </c>
      <c r="F19" s="9">
        <f t="shared" si="3"/>
        <v>1350</v>
      </c>
      <c r="G19" s="9">
        <f t="shared" si="3"/>
        <v>1687.5</v>
      </c>
      <c r="H19" s="9">
        <f t="shared" si="3"/>
        <v>2025</v>
      </c>
      <c r="I19" s="9">
        <f t="shared" si="3"/>
        <v>2362.5</v>
      </c>
      <c r="J19" s="9">
        <f t="shared" si="3"/>
        <v>2700</v>
      </c>
      <c r="K19" s="9">
        <f t="shared" si="3"/>
        <v>3037.5</v>
      </c>
    </row>
    <row r="20" spans="1:11" ht="12.75">
      <c r="A20" s="1" t="s">
        <v>26</v>
      </c>
      <c r="B20" s="9">
        <f aca="true" t="shared" si="4" ref="B20:K20">wrint+wtr</f>
        <v>7848</v>
      </c>
      <c r="C20" s="9">
        <f t="shared" si="4"/>
        <v>8185.5</v>
      </c>
      <c r="D20" s="9">
        <f t="shared" si="4"/>
        <v>8523</v>
      </c>
      <c r="E20" s="9">
        <f t="shared" si="4"/>
        <v>8860.5</v>
      </c>
      <c r="F20" s="9">
        <f t="shared" si="4"/>
        <v>9198</v>
      </c>
      <c r="G20" s="9">
        <f t="shared" si="4"/>
        <v>9535.5</v>
      </c>
      <c r="H20" s="9">
        <f t="shared" si="4"/>
        <v>9873</v>
      </c>
      <c r="I20" s="9">
        <f t="shared" si="4"/>
        <v>10210.5</v>
      </c>
      <c r="J20" s="9">
        <f t="shared" si="4"/>
        <v>10548</v>
      </c>
      <c r="K20" s="9">
        <f t="shared" si="4"/>
        <v>10885.5</v>
      </c>
    </row>
    <row r="21" spans="1:11" ht="12.75">
      <c r="A21" s="1" t="s">
        <v>28</v>
      </c>
      <c r="B21" s="9">
        <f aca="true" t="shared" si="5" ref="B21:K21">mu*wr</f>
        <v>6278.400000000001</v>
      </c>
      <c r="C21" s="9">
        <f t="shared" si="5"/>
        <v>6548.400000000001</v>
      </c>
      <c r="D21" s="9">
        <f t="shared" si="5"/>
        <v>6818.400000000001</v>
      </c>
      <c r="E21" s="9">
        <f t="shared" si="5"/>
        <v>7088.400000000001</v>
      </c>
      <c r="F21" s="9">
        <f t="shared" si="5"/>
        <v>7358.400000000001</v>
      </c>
      <c r="G21" s="9">
        <f t="shared" si="5"/>
        <v>7628.400000000001</v>
      </c>
      <c r="H21" s="9">
        <f t="shared" si="5"/>
        <v>7898.400000000001</v>
      </c>
      <c r="I21" s="9">
        <f t="shared" si="5"/>
        <v>8168.400000000001</v>
      </c>
      <c r="J21" s="9">
        <f t="shared" si="5"/>
        <v>8438.4</v>
      </c>
      <c r="K21" s="9">
        <f t="shared" si="5"/>
        <v>8708.4</v>
      </c>
    </row>
    <row r="22" spans="1:11" ht="12.75">
      <c r="A22" s="13" t="s">
        <v>29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2.75">
      <c r="A23" s="14" t="s">
        <v>30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</sheetData>
  <sheetProtection password="CC06" sheet="1" objects="1" scenarios="1" formatCells="0" selectLockedCells="1"/>
  <mergeCells count="4">
    <mergeCell ref="A9:K9"/>
    <mergeCell ref="A16:K16"/>
    <mergeCell ref="A22:K22"/>
    <mergeCell ref="A23:K23"/>
  </mergeCells>
  <dataValidations count="10">
    <dataValidation type="decimal" allowBlank="1" showInputMessage="1" showErrorMessage="1" promptTitle="Note:" prompt="The car mass is between (500:2500) kg" errorTitle="Wrong Data Entry" error="Try Again " sqref="B1">
      <formula1>500</formula1>
      <formula2>2500</formula2>
    </dataValidation>
    <dataValidation type="decimal" allowBlank="1" showInputMessage="1" showErrorMessage="1" promptTitle="Note:" prompt="The front axle wight % is between (0.2:0.8)" errorTitle="Wrong Data" error="Tray Again" sqref="B2">
      <formula1>0.2</formula1>
      <formula2>0.8</formula2>
    </dataValidation>
    <dataValidation type="decimal" allowBlank="1" showInputMessage="1" showErrorMessage="1" promptTitle="Note:" prompt="The wheel base is between (1.0:4.0) m" errorTitle="Wrong Data" error="Try Again." sqref="B4">
      <formula1>1</formula1>
      <formula2>4</formula2>
    </dataValidation>
    <dataValidation type="decimal" allowBlank="1" showInputMessage="1" showErrorMessage="1" promptTitle="Note:" prompt="The height of the CG is between (0.4:2.0) m" errorTitle="Wrong Data" error="Try Again" sqref="B5">
      <formula1>0.4</formula1>
      <formula2>2</formula2>
    </dataValidation>
    <dataValidation type="decimal" allowBlank="1" showInputMessage="1" showErrorMessage="1" promptTitle="Note:" prompt="The engine torque is between (100,300) N.m" errorTitle="Wrong Data" error="Try Again" sqref="E1">
      <formula1>100</formula1>
      <formula2>300</formula2>
    </dataValidation>
    <dataValidation type="decimal" allowBlank="1" showInputMessage="1" showErrorMessage="1" promptTitle="Note:" prompt="The gearbox ratio is between (0.7:5.0)" errorTitle="Wrong Data" error="Try Again" sqref="E2">
      <formula1>0.7</formula1>
      <formula2>5</formula2>
    </dataValidation>
    <dataValidation type="decimal" allowBlank="1" showInputMessage="1" showErrorMessage="1" promptTitle="Note:" prompt="The final drive ration is between (2:4)" errorTitle="Wrong Data" error="Try Again" sqref="E3">
      <formula1>2</formula1>
      <formula2>4</formula2>
    </dataValidation>
    <dataValidation type="decimal" operator="lessThanOrEqual" allowBlank="1" showInputMessage="1" showErrorMessage="1" promptTitle="Note:" prompt="The mechanical efficiency is less or equal to 1.0" errorTitle="Wrong Data" error="Try again" sqref="E4">
      <formula1>1</formula1>
    </dataValidation>
    <dataValidation type="decimal" operator="lessThanOrEqual" allowBlank="1" showInputMessage="1" showErrorMessage="1" promptTitle="Note:" prompt="The adhesion value is less or equal 1.0" errorTitle="Wrong Data" error="Try again" sqref="E5">
      <formula1>1</formula1>
    </dataValidation>
    <dataValidation type="decimal" allowBlank="1" showInputMessage="1" showErrorMessage="1" promptTitle="Note:" prompt="The wheel radius is between (0.1:0.5) m" errorTitle="Wrong Data:" error="Try Again" sqref="K1">
      <formula1>0.1</formula1>
      <formula2>0.5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 Mourad</dc:creator>
  <cp:keywords/>
  <dc:description/>
  <cp:lastModifiedBy>Kassem Mourad</cp:lastModifiedBy>
  <dcterms:created xsi:type="dcterms:W3CDTF">2005-03-24T14:56:28Z</dcterms:created>
  <dcterms:modified xsi:type="dcterms:W3CDTF">2005-08-16T13:38:45Z</dcterms:modified>
  <cp:category/>
  <cp:version/>
  <cp:contentType/>
  <cp:contentStatus/>
</cp:coreProperties>
</file>