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4355" windowHeight="4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2" i="1" l="1"/>
  <c r="B17" i="1"/>
  <c r="J15" i="1" s="1"/>
  <c r="B16" i="1"/>
  <c r="F13" i="1"/>
  <c r="B14" i="1"/>
  <c r="B13" i="1"/>
  <c r="B12" i="1"/>
  <c r="J14" i="1" l="1"/>
  <c r="B19" i="1"/>
  <c r="J13" i="1"/>
  <c r="B15" i="1"/>
</calcChain>
</file>

<file path=xl/sharedStrings.xml><?xml version="1.0" encoding="utf-8"?>
<sst xmlns="http://schemas.openxmlformats.org/spreadsheetml/2006/main" count="51" uniqueCount="42">
  <si>
    <t>Compression coil spring</t>
  </si>
  <si>
    <t>Spring Dimensions</t>
  </si>
  <si>
    <t>d</t>
  </si>
  <si>
    <t>D</t>
  </si>
  <si>
    <t>n</t>
  </si>
  <si>
    <t>Lf</t>
  </si>
  <si>
    <t>Ls</t>
  </si>
  <si>
    <t>Spring materials</t>
  </si>
  <si>
    <t>G</t>
  </si>
  <si>
    <t>Spring loads</t>
  </si>
  <si>
    <t>Condition</t>
  </si>
  <si>
    <t>P</t>
  </si>
  <si>
    <t>SF</t>
  </si>
  <si>
    <t>C</t>
  </si>
  <si>
    <t xml:space="preserve"> mm</t>
  </si>
  <si>
    <t xml:space="preserve"> turn</t>
  </si>
  <si>
    <t xml:space="preserve"> N/mm2</t>
  </si>
  <si>
    <t xml:space="preserve"> N</t>
  </si>
  <si>
    <t>Buckling</t>
  </si>
  <si>
    <t>Buckling cd</t>
  </si>
  <si>
    <t>Conclusions:</t>
  </si>
  <si>
    <t>Stress</t>
  </si>
  <si>
    <t>Deflection</t>
  </si>
  <si>
    <t>K</t>
  </si>
  <si>
    <t xml:space="preserve"> N/mm</t>
  </si>
  <si>
    <r>
      <rPr>
        <sz val="16"/>
        <color theme="1"/>
        <rFont val="Calibri"/>
        <family val="2"/>
      </rPr>
      <t>τ</t>
    </r>
    <r>
      <rPr>
        <sz val="8"/>
        <color theme="1"/>
        <rFont val="Calibri"/>
        <family val="2"/>
      </rPr>
      <t>total</t>
    </r>
    <r>
      <rPr>
        <sz val="14"/>
        <color theme="1"/>
        <rFont val="Calibri"/>
        <family val="2"/>
      </rPr>
      <t xml:space="preserve"> =&lt; or &gt; </t>
    </r>
    <r>
      <rPr>
        <sz val="16"/>
        <color theme="1"/>
        <rFont val="Calibri"/>
        <family val="2"/>
      </rPr>
      <t>τ</t>
    </r>
    <r>
      <rPr>
        <sz val="8"/>
        <color theme="1"/>
        <rFont val="Calibri"/>
        <family val="2"/>
      </rPr>
      <t>all</t>
    </r>
  </si>
  <si>
    <r>
      <rPr>
        <sz val="16"/>
        <color theme="1"/>
        <rFont val="Calibri"/>
        <family val="2"/>
        <scheme val="minor"/>
      </rPr>
      <t>τ</t>
    </r>
    <r>
      <rPr>
        <sz val="8"/>
        <color theme="1"/>
        <rFont val="Calibri"/>
        <family val="2"/>
        <scheme val="minor"/>
      </rPr>
      <t>tota</t>
    </r>
  </si>
  <si>
    <r>
      <rPr>
        <sz val="16"/>
        <color theme="1"/>
        <rFont val="Calibri"/>
        <family val="2"/>
        <scheme val="minor"/>
      </rPr>
      <t>τ</t>
    </r>
    <r>
      <rPr>
        <sz val="8"/>
        <color theme="1"/>
        <rFont val="Calibri"/>
        <family val="2"/>
        <scheme val="minor"/>
      </rPr>
      <t>t</t>
    </r>
  </si>
  <si>
    <t>δ</t>
  </si>
  <si>
    <r>
      <rPr>
        <sz val="11"/>
        <color theme="1"/>
        <rFont val="Calibri"/>
        <family val="2"/>
      </rPr>
      <t>δ</t>
    </r>
    <r>
      <rPr>
        <sz val="9"/>
        <color theme="1"/>
        <rFont val="Calibri"/>
        <family val="2"/>
        <scheme val="minor"/>
      </rPr>
      <t>max</t>
    </r>
  </si>
  <si>
    <r>
      <rPr>
        <sz val="16"/>
        <color theme="1"/>
        <rFont val="Calibri"/>
        <family val="2"/>
      </rPr>
      <t>τ</t>
    </r>
    <r>
      <rPr>
        <sz val="8"/>
        <color theme="1"/>
        <rFont val="Calibri"/>
        <family val="2"/>
      </rPr>
      <t>all</t>
    </r>
  </si>
  <si>
    <r>
      <rPr>
        <sz val="16"/>
        <color theme="1"/>
        <rFont val="Calibri"/>
        <family val="2"/>
      </rPr>
      <t>τ</t>
    </r>
    <r>
      <rPr>
        <sz val="8"/>
        <color theme="1"/>
        <rFont val="Calibri"/>
        <family val="2"/>
        <scheme val="minor"/>
      </rPr>
      <t>u</t>
    </r>
  </si>
  <si>
    <r>
      <rPr>
        <sz val="16"/>
        <color theme="1"/>
        <rFont val="Calibri"/>
        <family val="2"/>
      </rPr>
      <t>δ</t>
    </r>
    <r>
      <rPr>
        <sz val="11"/>
        <color theme="1"/>
        <rFont val="Calibri"/>
        <family val="2"/>
      </rPr>
      <t xml:space="preserve"> </t>
    </r>
    <r>
      <rPr>
        <sz val="14"/>
        <color theme="1"/>
        <rFont val="Calibri"/>
        <family val="2"/>
      </rPr>
      <t>=&lt; or &gt;</t>
    </r>
    <r>
      <rPr>
        <sz val="11"/>
        <color theme="1"/>
        <rFont val="Calibri"/>
        <family val="2"/>
      </rPr>
      <t xml:space="preserve"> </t>
    </r>
    <r>
      <rPr>
        <sz val="16"/>
        <color theme="1"/>
        <rFont val="Calibri"/>
        <family val="2"/>
      </rPr>
      <t>δ</t>
    </r>
    <r>
      <rPr>
        <sz val="8"/>
        <color theme="1"/>
        <rFont val="Calibri"/>
        <family val="2"/>
      </rPr>
      <t>max</t>
    </r>
  </si>
  <si>
    <r>
      <rPr>
        <sz val="16"/>
        <color theme="1"/>
        <rFont val="Calibri"/>
        <family val="2"/>
        <scheme val="minor"/>
      </rPr>
      <t>L</t>
    </r>
    <r>
      <rPr>
        <sz val="10"/>
        <color theme="1"/>
        <rFont val="Calibri"/>
        <family val="2"/>
        <scheme val="minor"/>
      </rPr>
      <t>f</t>
    </r>
    <r>
      <rPr>
        <sz val="16"/>
        <color theme="1"/>
        <rFont val="Calibri"/>
        <family val="2"/>
        <scheme val="minor"/>
      </rPr>
      <t>/D</t>
    </r>
    <r>
      <rPr>
        <sz val="11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=&lt; or &gt;</t>
    </r>
    <r>
      <rPr>
        <sz val="11"/>
        <color theme="1"/>
        <rFont val="Calibri"/>
        <family val="2"/>
        <scheme val="minor"/>
      </rPr>
      <t xml:space="preserve"> 4</t>
    </r>
  </si>
  <si>
    <r>
      <rPr>
        <sz val="12"/>
        <color theme="1"/>
        <rFont val="Calibri"/>
        <family val="2"/>
        <scheme val="minor"/>
      </rPr>
      <t>K</t>
    </r>
    <r>
      <rPr>
        <sz val="8"/>
        <color theme="1"/>
        <rFont val="Calibri"/>
        <family val="2"/>
        <scheme val="minor"/>
      </rPr>
      <t>w</t>
    </r>
  </si>
  <si>
    <r>
      <rPr>
        <sz val="16"/>
        <color theme="1"/>
        <rFont val="Calibri"/>
        <family val="2"/>
      </rPr>
      <t>τ</t>
    </r>
    <r>
      <rPr>
        <sz val="8"/>
        <color theme="1"/>
        <rFont val="Calibri"/>
        <family val="2"/>
      </rPr>
      <t>t</t>
    </r>
    <r>
      <rPr>
        <sz val="14"/>
        <color theme="1"/>
        <rFont val="Calibri"/>
        <family val="2"/>
      </rPr>
      <t xml:space="preserve"> = Torsional stress</t>
    </r>
  </si>
  <si>
    <t>δ = Spring deflection</t>
  </si>
  <si>
    <r>
      <t xml:space="preserve">        </t>
    </r>
    <r>
      <rPr>
        <sz val="12"/>
        <color theme="1"/>
        <rFont val="Calibri"/>
        <family val="2"/>
        <scheme val="minor"/>
      </rPr>
      <t xml:space="preserve">    = Max. Spring deflection</t>
    </r>
  </si>
  <si>
    <r>
      <t>δ</t>
    </r>
    <r>
      <rPr>
        <sz val="9"/>
        <color theme="1"/>
        <rFont val="Calibri"/>
        <family val="2"/>
        <scheme val="minor"/>
      </rPr>
      <t>max</t>
    </r>
    <r>
      <rPr>
        <sz val="14"/>
        <color theme="1"/>
        <rFont val="Calibri"/>
        <family val="2"/>
        <scheme val="minor"/>
      </rPr>
      <t xml:space="preserve"> = L</t>
    </r>
    <r>
      <rPr>
        <sz val="10"/>
        <color theme="1"/>
        <rFont val="Calibri"/>
        <family val="2"/>
        <scheme val="minor"/>
      </rPr>
      <t>f</t>
    </r>
    <r>
      <rPr>
        <sz val="14"/>
        <color theme="1"/>
        <rFont val="Calibri"/>
        <family val="2"/>
        <scheme val="minor"/>
      </rPr>
      <t xml:space="preserve"> - L</t>
    </r>
    <r>
      <rPr>
        <sz val="10"/>
        <color theme="1"/>
        <rFont val="Calibri"/>
        <family val="2"/>
        <scheme val="minor"/>
      </rPr>
      <t>s</t>
    </r>
  </si>
  <si>
    <r>
      <rPr>
        <sz val="16"/>
        <color theme="1"/>
        <rFont val="Calibri"/>
        <family val="2"/>
        <scheme val="minor"/>
      </rPr>
      <t>K</t>
    </r>
    <r>
      <rPr>
        <sz val="10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 xml:space="preserve"> = </t>
    </r>
    <r>
      <rPr>
        <sz val="14"/>
        <color theme="1"/>
        <rFont val="Calibri"/>
        <family val="2"/>
        <scheme val="minor"/>
      </rPr>
      <t>Wahl factor</t>
    </r>
  </si>
  <si>
    <t>K = Spring rate</t>
  </si>
  <si>
    <t>Buckling lmt.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</si>
</sst>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164" fontId="0" fillId="0" borderId="1" xfId="0" applyNumberFormat="1" applyBorder="1"/>
    <xf numFmtId="2" fontId="0" fillId="0" borderId="1" xfId="0" applyNumberForma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0" xfId="0" applyBorder="1" applyAlignment="1">
      <alignment horizontal="center"/>
    </xf>
    <xf numFmtId="2" fontId="1" fillId="0" borderId="1" xfId="0" applyNumberFormat="1" applyFont="1" applyBorder="1"/>
    <xf numFmtId="0" fontId="1" fillId="0" borderId="1" xfId="0" applyFont="1" applyBorder="1"/>
    <xf numFmtId="0" fontId="0" fillId="2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14</xdr:row>
      <xdr:rowOff>123825</xdr:rowOff>
    </xdr:from>
    <xdr:to>
      <xdr:col>6</xdr:col>
      <xdr:colOff>85500</xdr:colOff>
      <xdr:row>30</xdr:row>
      <xdr:rowOff>75778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38375" y="3171825"/>
          <a:ext cx="1800000" cy="3380953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23</xdr:row>
      <xdr:rowOff>0</xdr:rowOff>
    </xdr:from>
    <xdr:to>
      <xdr:col>9</xdr:col>
      <xdr:colOff>333375</xdr:colOff>
      <xdr:row>25</xdr:row>
      <xdr:rowOff>76200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4838700"/>
          <a:ext cx="10191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38100</xdr:colOff>
      <xdr:row>27</xdr:row>
      <xdr:rowOff>57150</xdr:rowOff>
    </xdr:from>
    <xdr:to>
      <xdr:col>9</xdr:col>
      <xdr:colOff>590550</xdr:colOff>
      <xdr:row>29</xdr:row>
      <xdr:rowOff>133350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5657850"/>
          <a:ext cx="12382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9526</xdr:colOff>
      <xdr:row>18</xdr:row>
      <xdr:rowOff>123825</xdr:rowOff>
    </xdr:from>
    <xdr:to>
      <xdr:col>11</xdr:col>
      <xdr:colOff>333376</xdr:colOff>
      <xdr:row>21</xdr:row>
      <xdr:rowOff>41585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1" y="4010025"/>
          <a:ext cx="2228850" cy="489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2</xdr:col>
      <xdr:colOff>333375</xdr:colOff>
      <xdr:row>23</xdr:row>
      <xdr:rowOff>57150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57700"/>
          <a:ext cx="166687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B5" sqref="B5"/>
    </sheetView>
  </sheetViews>
  <sheetFormatPr defaultRowHeight="15" x14ac:dyDescent="0.25"/>
  <cols>
    <col min="1" max="1" width="10.85546875" bestFit="1" customWidth="1"/>
    <col min="5" max="5" width="11.85546875" bestFit="1" customWidth="1"/>
    <col min="9" max="9" width="10.28515625" bestFit="1" customWidth="1"/>
    <col min="13" max="13" width="9.7109375" bestFit="1" customWidth="1"/>
  </cols>
  <sheetData>
    <row r="1" spans="1:15" ht="21" x14ac:dyDescent="0.35">
      <c r="A1" s="14" t="s">
        <v>0</v>
      </c>
      <c r="B1" s="14"/>
      <c r="C1" s="14"/>
      <c r="D1" s="14"/>
      <c r="E1" s="14"/>
    </row>
    <row r="3" spans="1:15" x14ac:dyDescent="0.25">
      <c r="A3" s="15" t="s">
        <v>1</v>
      </c>
      <c r="B3" s="15"/>
      <c r="E3" s="15" t="s">
        <v>7</v>
      </c>
      <c r="F3" s="15"/>
      <c r="I3" s="15" t="s">
        <v>9</v>
      </c>
      <c r="J3" s="15"/>
    </row>
    <row r="5" spans="1:15" x14ac:dyDescent="0.25">
      <c r="A5" s="1" t="s">
        <v>2</v>
      </c>
      <c r="B5" s="9">
        <v>10</v>
      </c>
      <c r="C5" t="s">
        <v>14</v>
      </c>
      <c r="E5" s="1" t="s">
        <v>8</v>
      </c>
      <c r="F5" s="9">
        <v>81400</v>
      </c>
      <c r="G5" t="s">
        <v>16</v>
      </c>
      <c r="I5" s="1" t="s">
        <v>11</v>
      </c>
      <c r="J5" s="9">
        <v>900</v>
      </c>
      <c r="K5" t="s">
        <v>17</v>
      </c>
    </row>
    <row r="6" spans="1:15" ht="21" x14ac:dyDescent="0.35">
      <c r="A6" s="1" t="s">
        <v>3</v>
      </c>
      <c r="B6" s="9">
        <v>55</v>
      </c>
      <c r="C6" t="s">
        <v>14</v>
      </c>
      <c r="E6" s="1" t="s">
        <v>31</v>
      </c>
      <c r="F6" s="9">
        <v>8000</v>
      </c>
      <c r="G6" t="s">
        <v>16</v>
      </c>
      <c r="M6" s="6"/>
      <c r="N6" s="6"/>
      <c r="O6" s="6"/>
    </row>
    <row r="7" spans="1:15" x14ac:dyDescent="0.25">
      <c r="A7" s="1" t="s">
        <v>4</v>
      </c>
      <c r="B7" s="9">
        <v>10</v>
      </c>
      <c r="C7" t="s">
        <v>15</v>
      </c>
      <c r="I7" t="s">
        <v>10</v>
      </c>
      <c r="M7" s="6"/>
      <c r="N7" s="6"/>
      <c r="O7" s="6"/>
    </row>
    <row r="8" spans="1:15" x14ac:dyDescent="0.25">
      <c r="A8" s="1" t="s">
        <v>5</v>
      </c>
      <c r="B8" s="9">
        <v>160</v>
      </c>
      <c r="C8" t="s">
        <v>14</v>
      </c>
      <c r="M8" s="6"/>
      <c r="N8" s="6"/>
      <c r="O8" s="6"/>
    </row>
    <row r="9" spans="1:15" x14ac:dyDescent="0.25">
      <c r="A9" s="1" t="s">
        <v>6</v>
      </c>
      <c r="B9" s="9">
        <v>65</v>
      </c>
      <c r="C9" t="s">
        <v>14</v>
      </c>
      <c r="I9" s="1" t="s">
        <v>12</v>
      </c>
      <c r="J9" s="9">
        <v>10</v>
      </c>
      <c r="M9" s="6"/>
      <c r="N9" s="6"/>
      <c r="O9" s="6"/>
    </row>
    <row r="10" spans="1:15" x14ac:dyDescent="0.25">
      <c r="M10" s="6"/>
      <c r="N10" s="6"/>
      <c r="O10" s="6"/>
    </row>
    <row r="11" spans="1:15" x14ac:dyDescent="0.25">
      <c r="I11" s="15" t="s">
        <v>20</v>
      </c>
      <c r="J11" s="15"/>
      <c r="M11" s="6"/>
      <c r="N11" s="6"/>
      <c r="O11" s="6"/>
    </row>
    <row r="12" spans="1:15" ht="21" x14ac:dyDescent="0.35">
      <c r="A12" s="1" t="s">
        <v>13</v>
      </c>
      <c r="B12" s="1">
        <f>B6/B5</f>
        <v>5.5</v>
      </c>
      <c r="E12" s="5" t="s">
        <v>30</v>
      </c>
      <c r="F12" s="8">
        <f>F6/J9</f>
        <v>800</v>
      </c>
      <c r="G12" t="s">
        <v>16</v>
      </c>
      <c r="M12" s="6"/>
      <c r="N12" s="6"/>
      <c r="O12" s="6"/>
    </row>
    <row r="13" spans="1:15" ht="21" x14ac:dyDescent="0.35">
      <c r="A13" s="1" t="s">
        <v>34</v>
      </c>
      <c r="B13" s="2">
        <f>((4*B12-1)/(4*B12-4))+0.616/B12</f>
        <v>1.2786666666666668</v>
      </c>
      <c r="E13" s="1" t="s">
        <v>29</v>
      </c>
      <c r="F13" s="8">
        <f>B8-B9</f>
        <v>95</v>
      </c>
      <c r="G13" t="s">
        <v>14</v>
      </c>
      <c r="I13" s="1" t="s">
        <v>21</v>
      </c>
      <c r="J13" s="4" t="str">
        <f>IF(B14&lt;=F12,"OK","X")</f>
        <v>OK</v>
      </c>
      <c r="K13" s="12" t="s">
        <v>25</v>
      </c>
      <c r="L13" s="13"/>
      <c r="M13" s="6"/>
      <c r="N13" s="6"/>
      <c r="O13" s="6"/>
    </row>
    <row r="14" spans="1:15" ht="21" x14ac:dyDescent="0.35">
      <c r="A14" s="1" t="s">
        <v>27</v>
      </c>
      <c r="B14" s="3">
        <f>(8*J5*B6)/(PI()*B5^3)</f>
        <v>126.05071492878112</v>
      </c>
      <c r="C14" t="s">
        <v>16</v>
      </c>
      <c r="E14" s="1" t="s">
        <v>41</v>
      </c>
      <c r="F14" s="1">
        <v>4</v>
      </c>
      <c r="I14" s="1" t="s">
        <v>22</v>
      </c>
      <c r="J14" s="4" t="str">
        <f>IF(B16&lt;=F13,"OK","X")</f>
        <v>OK</v>
      </c>
      <c r="K14" s="12" t="s">
        <v>32</v>
      </c>
      <c r="L14" s="13"/>
      <c r="M14" s="6"/>
      <c r="N14" s="6"/>
      <c r="O14" s="6"/>
    </row>
    <row r="15" spans="1:15" ht="21" x14ac:dyDescent="0.35">
      <c r="A15" s="1" t="s">
        <v>26</v>
      </c>
      <c r="B15" s="7">
        <f>B14*B13</f>
        <v>161.17684748893481</v>
      </c>
      <c r="C15" t="s">
        <v>16</v>
      </c>
      <c r="D15" s="11"/>
      <c r="E15" s="11"/>
      <c r="F15" s="11"/>
      <c r="G15" s="11"/>
      <c r="I15" s="1" t="s">
        <v>18</v>
      </c>
      <c r="J15" s="4" t="str">
        <f>IF(B17&lt;=F14,"OK","X")</f>
        <v>OK</v>
      </c>
      <c r="K15" s="10" t="s">
        <v>33</v>
      </c>
      <c r="L15" s="11"/>
      <c r="M15" s="6"/>
      <c r="N15" s="6"/>
      <c r="O15" s="6"/>
    </row>
    <row r="16" spans="1:15" x14ac:dyDescent="0.25">
      <c r="A16" s="5" t="s">
        <v>28</v>
      </c>
      <c r="B16" s="7">
        <f>(8*J5*B6^3*B7)/(F5*B5^4)</f>
        <v>14.716216216216216</v>
      </c>
      <c r="C16" t="s">
        <v>14</v>
      </c>
      <c r="D16" s="11"/>
      <c r="E16" s="11"/>
      <c r="F16" s="11"/>
      <c r="G16" s="11"/>
      <c r="M16" s="6"/>
      <c r="N16" s="6"/>
      <c r="O16" s="6"/>
    </row>
    <row r="17" spans="1:15" x14ac:dyDescent="0.25">
      <c r="A17" s="1" t="s">
        <v>19</v>
      </c>
      <c r="B17" s="7">
        <f>B8/B6</f>
        <v>2.9090909090909092</v>
      </c>
      <c r="D17" s="11"/>
      <c r="E17" s="11"/>
      <c r="F17" s="11"/>
      <c r="G17" s="11"/>
      <c r="M17" s="6"/>
      <c r="N17" s="6"/>
      <c r="O17" s="6"/>
    </row>
    <row r="18" spans="1:15" x14ac:dyDescent="0.25">
      <c r="D18" s="11"/>
      <c r="E18" s="11"/>
      <c r="F18" s="11"/>
      <c r="G18" s="11"/>
      <c r="J18" s="16"/>
      <c r="K18" s="16"/>
      <c r="L18" s="16"/>
      <c r="M18" s="6"/>
      <c r="N18" s="6"/>
      <c r="O18" s="6"/>
    </row>
    <row r="19" spans="1:15" x14ac:dyDescent="0.25">
      <c r="A19" s="1" t="s">
        <v>23</v>
      </c>
      <c r="B19" s="7">
        <f>J5/B16</f>
        <v>61.15702479338843</v>
      </c>
      <c r="C19" t="s">
        <v>24</v>
      </c>
      <c r="D19" s="11"/>
      <c r="E19" s="11"/>
      <c r="F19" s="11"/>
      <c r="G19" s="11"/>
      <c r="I19" s="11"/>
      <c r="J19" s="11"/>
      <c r="K19" s="11"/>
      <c r="L19" s="11"/>
      <c r="M19" s="6"/>
      <c r="N19" s="6"/>
      <c r="O19" s="6"/>
    </row>
    <row r="20" spans="1:15" x14ac:dyDescent="0.25">
      <c r="D20" s="11"/>
      <c r="E20" s="11"/>
      <c r="F20" s="11"/>
      <c r="G20" s="11"/>
      <c r="I20" s="11"/>
      <c r="J20" s="11"/>
      <c r="K20" s="11"/>
      <c r="L20" s="11"/>
      <c r="M20" s="6"/>
      <c r="N20" s="6"/>
      <c r="O20" s="6"/>
    </row>
    <row r="21" spans="1:15" x14ac:dyDescent="0.25">
      <c r="A21" s="11"/>
      <c r="B21" s="11"/>
      <c r="C21" s="11"/>
      <c r="D21" s="11"/>
      <c r="E21" s="11"/>
      <c r="F21" s="11"/>
      <c r="G21" s="11"/>
      <c r="I21" s="11"/>
      <c r="J21" s="11"/>
      <c r="K21" s="11"/>
      <c r="L21" s="11"/>
      <c r="M21" s="6"/>
      <c r="N21" s="6"/>
      <c r="O21" s="6"/>
    </row>
    <row r="22" spans="1:15" x14ac:dyDescent="0.25">
      <c r="A22" s="11"/>
      <c r="B22" s="11"/>
      <c r="C22" s="11"/>
      <c r="D22" s="11"/>
      <c r="E22" s="11"/>
      <c r="F22" s="11"/>
      <c r="G22" s="11"/>
      <c r="I22" s="16"/>
      <c r="J22" s="16"/>
      <c r="K22" s="16"/>
      <c r="L22" s="16"/>
      <c r="M22" s="6"/>
      <c r="N22" s="6"/>
      <c r="O22" s="6"/>
    </row>
    <row r="23" spans="1:15" x14ac:dyDescent="0.25">
      <c r="A23" s="11"/>
      <c r="B23" s="11"/>
      <c r="C23" s="11"/>
      <c r="D23" s="11"/>
      <c r="E23" s="11"/>
      <c r="F23" s="11"/>
      <c r="G23" s="11"/>
    </row>
    <row r="24" spans="1:15" x14ac:dyDescent="0.25">
      <c r="A24" s="11"/>
      <c r="B24" s="11"/>
      <c r="C24" s="11"/>
      <c r="D24" s="11"/>
      <c r="E24" s="11"/>
      <c r="F24" s="11"/>
      <c r="G24" s="11"/>
      <c r="I24" s="11"/>
      <c r="J24" s="11"/>
    </row>
    <row r="25" spans="1:15" ht="21" x14ac:dyDescent="0.35">
      <c r="A25" s="15" t="s">
        <v>39</v>
      </c>
      <c r="B25" s="15"/>
      <c r="C25" s="15"/>
      <c r="D25" s="11"/>
      <c r="E25" s="11"/>
      <c r="F25" s="11"/>
      <c r="G25" s="11"/>
      <c r="I25" s="11"/>
      <c r="J25" s="11"/>
    </row>
    <row r="26" spans="1:15" ht="18.75" x14ac:dyDescent="0.3">
      <c r="A26" s="19" t="s">
        <v>40</v>
      </c>
      <c r="B26" s="15"/>
      <c r="C26" s="15"/>
      <c r="D26" s="11"/>
      <c r="E26" s="11"/>
      <c r="F26" s="11"/>
      <c r="G26" s="11"/>
      <c r="I26" s="11"/>
      <c r="J26" s="11"/>
    </row>
    <row r="27" spans="1:15" ht="21" x14ac:dyDescent="0.35">
      <c r="A27" s="17" t="s">
        <v>35</v>
      </c>
      <c r="B27" s="15"/>
      <c r="C27" s="15"/>
      <c r="D27" s="11"/>
      <c r="E27" s="11"/>
      <c r="F27" s="11"/>
      <c r="G27" s="11"/>
    </row>
    <row r="28" spans="1:15" ht="18.75" x14ac:dyDescent="0.3">
      <c r="A28" s="18" t="s">
        <v>36</v>
      </c>
      <c r="B28" s="15"/>
      <c r="C28" s="15"/>
      <c r="D28" s="11"/>
      <c r="E28" s="11"/>
      <c r="F28" s="11"/>
      <c r="G28" s="11"/>
      <c r="I28" s="11"/>
      <c r="J28" s="11"/>
    </row>
    <row r="29" spans="1:15" ht="18.75" x14ac:dyDescent="0.3">
      <c r="A29" s="19" t="s">
        <v>38</v>
      </c>
      <c r="B29" s="15"/>
      <c r="C29" s="15"/>
      <c r="D29" s="11"/>
      <c r="E29" s="11"/>
      <c r="F29" s="11"/>
      <c r="G29" s="11"/>
      <c r="I29" s="11"/>
      <c r="J29" s="11"/>
    </row>
    <row r="30" spans="1:15" ht="15.75" x14ac:dyDescent="0.25">
      <c r="A30" s="15" t="s">
        <v>37</v>
      </c>
      <c r="B30" s="15"/>
      <c r="C30" s="15"/>
      <c r="D30" s="11"/>
      <c r="E30" s="11"/>
      <c r="F30" s="11"/>
      <c r="G30" s="11"/>
      <c r="I30" s="11"/>
      <c r="J30" s="11"/>
    </row>
    <row r="31" spans="1:15" x14ac:dyDescent="0.25">
      <c r="D31" s="11"/>
      <c r="E31" s="11"/>
      <c r="F31" s="11"/>
      <c r="G31" s="11"/>
    </row>
    <row r="32" spans="1:15" x14ac:dyDescent="0.25">
      <c r="D32" s="11"/>
      <c r="E32" s="11"/>
      <c r="F32" s="11"/>
      <c r="G32" s="11"/>
    </row>
  </sheetData>
  <sheetProtection password="C6BF" sheet="1" objects="1" scenarios="1" selectLockedCells="1"/>
  <mergeCells count="19">
    <mergeCell ref="A30:C30"/>
    <mergeCell ref="A25:C25"/>
    <mergeCell ref="A21:C24"/>
    <mergeCell ref="A26:C26"/>
    <mergeCell ref="A28:C28"/>
    <mergeCell ref="A27:C27"/>
    <mergeCell ref="A29:C29"/>
    <mergeCell ref="A1:E1"/>
    <mergeCell ref="A3:B3"/>
    <mergeCell ref="E3:F3"/>
    <mergeCell ref="I3:J3"/>
    <mergeCell ref="I11:J11"/>
    <mergeCell ref="K15:L15"/>
    <mergeCell ref="K14:L14"/>
    <mergeCell ref="K13:L13"/>
    <mergeCell ref="D15:G32"/>
    <mergeCell ref="I24:J26"/>
    <mergeCell ref="I28:J30"/>
    <mergeCell ref="I19:L21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Kassem</dc:creator>
  <cp:lastModifiedBy>Kassem</cp:lastModifiedBy>
  <cp:lastPrinted>2011-12-12T15:20:05Z</cp:lastPrinted>
  <dcterms:created xsi:type="dcterms:W3CDTF">2011-12-09T19:16:32Z</dcterms:created>
  <dcterms:modified xsi:type="dcterms:W3CDTF">2011-12-12T17:09:31Z</dcterms:modified>
</cp:coreProperties>
</file>